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A94E9D63-BB14-480C-97F8-A5FAF011E3D5}" xr6:coauthVersionLast="47" xr6:coauthVersionMax="47" xr10:uidLastSave="{00000000-0000-0000-0000-000000000000}"/>
  <bookViews>
    <workbookView xWindow="28680" yWindow="-120" windowWidth="29040" windowHeight="15840" tabRatio="919" xr2:uid="{00000000-000D-0000-FFFF-FFFF00000000}"/>
  </bookViews>
  <sheets>
    <sheet name="Prise en Main" sheetId="77" r:id="rId1"/>
    <sheet name="Analyse Représentant" sheetId="6" r:id="rId2"/>
    <sheet name="RIK_PARAMS" sheetId="76" state="veryHidden" r:id="rId3"/>
  </sheets>
  <externalReferences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1">#REF!</definedName>
    <definedName name="Miniature" localSheetId="0">#REF!</definedName>
    <definedName name="Miniature">#REF!</definedName>
    <definedName name="_xlnm.Print_Area" localSheetId="1">'Analyse Représentant'!$A$1:$S$34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6" l="1"/>
  <c r="AU1" i="6"/>
  <c r="AU8" i="6"/>
  <c r="AX8" i="6"/>
  <c r="AS8" i="6"/>
  <c r="AW8" i="6"/>
  <c r="N1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Olivier RONDEAU</author>
    <author>Lauren QUEMARD</author>
  </authors>
  <commentList>
    <comment ref="AS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U8" authorId="1" shapeId="0" xr:uid="{1B01B5F8-AB0C-4FB2-BE30-35AA7CE9CA5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W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AX8" authorId="1" shapeId="0" xr:uid="{3BB6FEC2-3B8B-4F52-835F-6B8BAA0877D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N10" authorId="1" shapeId="0" xr:uid="{B13E5D01-0683-4E17-8BED-EB6CDBE5CB3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1000000}" name="Connexion11" type="7" refreshedVersion="6"/>
  <connection id="4" xr16:uid="{00000000-0015-0000-FFFF-FFFF00000000}" name="Connexion2" type="7" refreshedVersion="6"/>
</connections>
</file>

<file path=xl/sharedStrings.xml><?xml version="1.0" encoding="utf-8"?>
<sst xmlns="http://schemas.openxmlformats.org/spreadsheetml/2006/main" count="89" uniqueCount="49">
  <si>
    <t>*</t>
  </si>
  <si>
    <t>|</t>
  </si>
  <si>
    <t>Période</t>
  </si>
  <si>
    <t>Graphique</t>
  </si>
  <si>
    <t>Mois</t>
  </si>
  <si>
    <t>fam1</t>
  </si>
  <si>
    <t>NomRepr</t>
  </si>
  <si>
    <t>ANALYSE REPRÉSENTANT</t>
  </si>
  <si>
    <t>SOCIÉTÉ</t>
  </si>
  <si>
    <t>REPRÉSENTANT</t>
  </si>
  <si>
    <t>SÉLECTION</t>
  </si>
  <si>
    <t>PÉRIODE</t>
  </si>
  <si>
    <t>CA HT NET PAR FAMILLE D'ARTICLE</t>
  </si>
  <si>
    <t>RÉPARTITION DE LA MARGE REPRÉSANTANT (PRIX D'ACHAT) PAR FAMILLE SUR LA PÉRIODE</t>
  </si>
  <si>
    <t>RÉPARTITION GÉOGRAPHIQUE DES CLIENTS</t>
  </si>
  <si>
    <t>N° de pièce</t>
  </si>
  <si>
    <t>Intitulé Client</t>
  </si>
  <si>
    <t>CA HT Net</t>
  </si>
  <si>
    <t>Carat S.a.r.l</t>
  </si>
  <si>
    <t>Total</t>
  </si>
  <si>
    <t>PANIER MOYEN PAR REPRÉSENTANT</t>
  </si>
  <si>
    <t>Bijou SA</t>
  </si>
  <si>
    <t>FA00003</t>
  </si>
  <si>
    <t>Cristaux liquides</t>
  </si>
  <si>
    <t>FA00002</t>
  </si>
  <si>
    <t>Ciselure</t>
  </si>
  <si>
    <t>FA00001</t>
  </si>
  <si>
    <t>La Montre du Quartier</t>
  </si>
  <si>
    <t>FA00006</t>
  </si>
  <si>
    <t>Grenat pour toi</t>
  </si>
  <si>
    <t>FA00005</t>
  </si>
  <si>
    <t>Diamant Vert</t>
  </si>
  <si>
    <t>FA00007</t>
  </si>
  <si>
    <t>FA00008</t>
  </si>
  <si>
    <t>Platine &amp; fils</t>
  </si>
  <si>
    <t>TOP 20 DES VENTES</t>
  </si>
  <si>
    <t>201206..201305</t>
  </si>
  <si>
    <t>FA00018</t>
  </si>
  <si>
    <t>FA00017</t>
  </si>
  <si>
    <t>FA00012</t>
  </si>
  <si>
    <t>Directy Sarl</t>
  </si>
  <si>
    <t>FA00015</t>
  </si>
  <si>
    <t>FA00020</t>
  </si>
  <si>
    <t>FA00013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</si>
  <si>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</si>
  <si>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</si>
  <si>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</si>
  <si>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</si>
  <si>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2" tint="-0.89999084444715716"/>
        <rFont val="Sage Text"/>
      </rPr>
      <t>Sage BI Reporting</t>
    </r>
    <r>
      <rPr>
        <sz val="18"/>
        <color theme="2" tint="-0.89999084444715716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</si>
</sst>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 x14ac:knownFonts="1">
    <font>
      <sz val="11"/>
      <color theme="1"/>
      <name val="Segoe UI Light"/>
      <family val="2"/>
      <scheme val="minor"/>
    </font>
    <font>
      <sz val="11"/>
      <color theme="1"/>
      <name val="Segoe UI Light"/>
      <family val="2"/>
      <scheme val="minor"/>
    </font>
    <font>
      <sz val="11"/>
      <color theme="0"/>
      <name val="Segoe UI Light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4"/>
      <color theme="2" tint="-0.749992370372631"/>
      <name val="Segoe UI"/>
      <family val="2"/>
    </font>
    <font>
      <b/>
      <sz val="11"/>
      <color theme="1"/>
      <name val="Segoe UI Light"/>
      <family val="2"/>
      <scheme val="minor"/>
    </font>
    <font>
      <b/>
      <sz val="18"/>
      <color rgb="FF3C424F"/>
      <name val="Segoe UI"/>
      <family val="2"/>
    </font>
    <font>
      <b/>
      <sz val="11"/>
      <color theme="0"/>
      <name val="Segoe UI Light"/>
      <family val="2"/>
      <scheme val="minor"/>
    </font>
    <font>
      <sz val="36"/>
      <color theme="0"/>
      <name val="Segoe UI"/>
      <family val="2"/>
    </font>
    <font>
      <i/>
      <sz val="13"/>
      <color rgb="FFE51457"/>
      <name val="Segoe UI Light"/>
      <family val="2"/>
    </font>
    <font>
      <sz val="14"/>
      <color theme="0"/>
      <name val="Segoe UI Semibold"/>
      <family val="2"/>
    </font>
    <font>
      <sz val="14"/>
      <color theme="1"/>
      <name val="Segoe UI Light"/>
      <family val="2"/>
      <scheme val="minor"/>
    </font>
    <font>
      <b/>
      <sz val="20"/>
      <color theme="1"/>
      <name val="Segoe UI"/>
      <family val="2"/>
      <scheme val="major"/>
    </font>
    <font>
      <b/>
      <u/>
      <sz val="14"/>
      <color theme="2" tint="-0.749992370372631"/>
      <name val="Segoe UI"/>
      <family val="2"/>
      <scheme val="major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Century Gothic"/>
      <family val="2"/>
    </font>
    <font>
      <sz val="18"/>
      <color theme="2" tint="-0.89999084444715716"/>
      <name val="Sage Text"/>
    </font>
    <font>
      <b/>
      <sz val="18"/>
      <color theme="2" tint="-0.89999084444715716"/>
      <name val="Sage Text"/>
    </font>
    <font>
      <sz val="16"/>
      <color theme="2" tint="-0.89999084444715716"/>
      <name val="Sage UI Medium"/>
    </font>
  </fonts>
  <fills count="8">
    <fill>
      <patternFill patternType="none"/>
    </fill>
    <fill>
      <patternFill patternType="gray125"/>
    </fill>
    <fill>
      <patternFill patternType="solid">
        <fgColor rgb="FF008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DC00"/>
      </bottom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5" fillId="0" borderId="0"/>
    <xf numFmtId="0" fontId="6" fillId="0" borderId="3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left" vertical="center" indent="2"/>
    </xf>
    <xf numFmtId="0" fontId="11" fillId="0" borderId="0" xfId="1" applyFont="1" applyAlignment="1">
      <alignment horizontal="left" vertical="center" indent="5"/>
    </xf>
    <xf numFmtId="0" fontId="2" fillId="0" borderId="0" xfId="0" applyFont="1"/>
    <xf numFmtId="0" fontId="2" fillId="5" borderId="0" xfId="0" applyFont="1" applyFill="1"/>
    <xf numFmtId="0" fontId="2" fillId="5" borderId="2" xfId="0" applyFont="1" applyFill="1" applyBorder="1"/>
    <xf numFmtId="0" fontId="2" fillId="5" borderId="1" xfId="0" applyFont="1" applyFill="1" applyBorder="1"/>
    <xf numFmtId="0" fontId="10" fillId="5" borderId="0" xfId="0" applyFont="1" applyFill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0" fontId="14" fillId="0" borderId="0" xfId="0" applyFon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0" xfId="0" applyFont="1"/>
    <xf numFmtId="4" fontId="15" fillId="0" borderId="7" xfId="0" applyNumberFormat="1" applyFont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indent="2"/>
    </xf>
    <xf numFmtId="0" fontId="0" fillId="6" borderId="9" xfId="0" applyFill="1" applyBorder="1"/>
    <xf numFmtId="0" fontId="0" fillId="6" borderId="0" xfId="0" applyFill="1"/>
    <xf numFmtId="0" fontId="17" fillId="7" borderId="0" xfId="0" applyFont="1" applyFill="1" applyAlignment="1">
      <alignment horizontal="left" vertical="center" indent="2"/>
    </xf>
    <xf numFmtId="0" fontId="18" fillId="7" borderId="0" xfId="0" applyFont="1" applyFill="1" applyAlignment="1">
      <alignment vertical="center"/>
    </xf>
    <xf numFmtId="0" fontId="19" fillId="7" borderId="0" xfId="0" applyFont="1" applyFill="1" applyAlignment="1">
      <alignment horizontal="center"/>
    </xf>
    <xf numFmtId="49" fontId="19" fillId="7" borderId="0" xfId="0" quotePrefix="1" applyNumberFormat="1" applyFont="1" applyFill="1" applyAlignment="1">
      <alignment horizontal="center"/>
    </xf>
    <xf numFmtId="49" fontId="19" fillId="7" borderId="0" xfId="0" applyNumberFormat="1" applyFont="1" applyFill="1"/>
    <xf numFmtId="0" fontId="0" fillId="7" borderId="0" xfId="0" applyFill="1"/>
    <xf numFmtId="49" fontId="19" fillId="7" borderId="0" xfId="0" applyNumberFormat="1" applyFont="1" applyFill="1" applyAlignment="1">
      <alignment horizontal="center"/>
    </xf>
    <xf numFmtId="0" fontId="21" fillId="6" borderId="9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indent="2"/>
    </xf>
  </cellXfs>
  <cellStyles count="6">
    <cellStyle name="Filter Input Text" xfId="3" xr:uid="{00000000-0005-0000-0000-000000000000}"/>
    <cellStyle name="Milliers 2" xfId="4" xr:uid="{00000000-0005-0000-0000-000002000000}"/>
    <cellStyle name="Normal" xfId="0" builtinId="0"/>
    <cellStyle name="Normal 2" xfId="1" xr:uid="{00000000-0005-0000-0000-000004000000}"/>
    <cellStyle name="Normal 5" xfId="2" xr:uid="{00000000-0005-0000-0000-000005000000}"/>
    <cellStyle name="Normal 6" xfId="5" xr:uid="{F6076533-16F2-4C15-A371-A9CD2B868F39}"/>
  </cellStyles>
  <dxfs count="9"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DC00"/>
      <color rgb="FF01B8B4"/>
      <color rgb="FF87C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47005491890604"/>
          <c:y val="0.17979456095049098"/>
          <c:w val="0.67748554207334055"/>
          <c:h val="0.66378169915635199"/>
        </c:manualLayout>
      </c:layout>
      <c:pieChart>
        <c:varyColors val="1"/>
        <c:ser>
          <c:idx val="0"/>
          <c:order val="0"/>
          <c:tx>
            <c:v>CA HT Net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9CA1-4E75-801D-AAE7FD165AD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9CA1-4E75-801D-AAE7FD165A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Belgique</c:v>
              </c:pt>
              <c:pt idx="1">
                <c:v>France</c:v>
              </c:pt>
            </c:strLit>
          </c:cat>
          <c:val>
            <c:numLit>
              <c:formatCode>General</c:formatCode>
              <c:ptCount val="2"/>
              <c:pt idx="0">
                <c:v>26499.98</c:v>
              </c:pt>
              <c:pt idx="1">
                <c:v>203580.97</c:v>
              </c:pt>
            </c:numLit>
          </c:val>
          <c:extLst>
            <c:ext xmlns:c16="http://schemas.microsoft.com/office/drawing/2014/chart" uri="{C3380CC4-5D6E-409C-BE32-E72D297353CC}">
              <c16:uniqueId val="{00000001-9CA1-4E75-801D-AAE7FD165AD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76673896453385"/>
          <c:y val="9.4101192275840309E-2"/>
          <c:w val="0.7078754216534715"/>
          <c:h val="0.80944759200592409"/>
        </c:manualLayout>
      </c:layout>
      <c:barChart>
        <c:barDir val="bar"/>
        <c:grouping val="clustered"/>
        <c:varyColors val="0"/>
        <c:ser>
          <c:idx val="0"/>
          <c:order val="0"/>
          <c:tx>
            <c:v>Marge sur Prix Achat</c:v>
          </c:tx>
          <c:spPr>
            <a:solidFill>
              <a:schemeClr val="accent3"/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Frais et accessoires</c:v>
              </c:pt>
              <c:pt idx="1">
                <c:v>Bijouterie Argent</c:v>
              </c:pt>
              <c:pt idx="2">
                <c:v>Montres Divers</c:v>
              </c:pt>
              <c:pt idx="3">
                <c:v>Orfévrerie</c:v>
              </c:pt>
              <c:pt idx="4">
                <c:v>Montres en Or</c:v>
              </c:pt>
              <c:pt idx="5">
                <c:v>Prestation maintenance sur machines</c:v>
              </c:pt>
              <c:pt idx="6">
                <c:v>Montres BW</c:v>
              </c:pt>
              <c:pt idx="7">
                <c:v>Prestation de formation sur machine</c:v>
              </c:pt>
              <c:pt idx="8">
                <c:v>Bijouterie Or</c:v>
              </c:pt>
            </c:strLit>
          </c:cat>
          <c:val>
            <c:numLit>
              <c:formatCode>General</c:formatCode>
              <c:ptCount val="9"/>
              <c:pt idx="0">
                <c:v>16.190000000000001</c:v>
              </c:pt>
              <c:pt idx="1">
                <c:v>264.12</c:v>
              </c:pt>
              <c:pt idx="2">
                <c:v>353.4</c:v>
              </c:pt>
              <c:pt idx="3">
                <c:v>959</c:v>
              </c:pt>
              <c:pt idx="4">
                <c:v>1084.55</c:v>
              </c:pt>
              <c:pt idx="5">
                <c:v>1180</c:v>
              </c:pt>
              <c:pt idx="6">
                <c:v>18795.32</c:v>
              </c:pt>
              <c:pt idx="7">
                <c:v>20740</c:v>
              </c:pt>
              <c:pt idx="8">
                <c:v>46718.62</c:v>
              </c:pt>
            </c:numLit>
          </c:val>
          <c:extLst>
            <c:ext xmlns:c16="http://schemas.microsoft.com/office/drawing/2014/chart" uri="{C3380CC4-5D6E-409C-BE32-E72D297353CC}">
              <c16:uniqueId val="{00000001-0A34-472E-894A-3D0B524D6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915136"/>
        <c:axId val="1138524608"/>
      </c:barChart>
      <c:catAx>
        <c:axId val="13779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fr-FR"/>
          </a:p>
        </c:txPr>
        <c:crossAx val="1138524608"/>
        <c:crosses val="autoZero"/>
        <c:auto val="1"/>
        <c:lblAlgn val="ctr"/>
        <c:lblOffset val="100"/>
        <c:noMultiLvlLbl val="0"/>
      </c:catAx>
      <c:valAx>
        <c:axId val="113852460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377915136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93228346456687E-2"/>
          <c:y val="7.3554177030149367E-2"/>
          <c:w val="0.85415358550438436"/>
          <c:h val="0.62619283458403663"/>
        </c:manualLayout>
      </c:layout>
      <c:barChart>
        <c:barDir val="col"/>
        <c:grouping val="clustered"/>
        <c:varyColors val="0"/>
        <c:ser>
          <c:idx val="0"/>
          <c:order val="0"/>
          <c:tx>
            <c:v>CA HT Net</c:v>
          </c:tx>
          <c:spPr>
            <a:solidFill>
              <a:schemeClr val="accent5"/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9"/>
              <c:pt idx="0">
                <c:v>Bijouterie Or</c:v>
              </c:pt>
              <c:pt idx="1">
                <c:v>Prestation de formation sur machine</c:v>
              </c:pt>
              <c:pt idx="2">
                <c:v>Montres BW</c:v>
              </c:pt>
              <c:pt idx="3">
                <c:v>Montres en Or</c:v>
              </c:pt>
              <c:pt idx="4">
                <c:v>Orfévrerie</c:v>
              </c:pt>
              <c:pt idx="5">
                <c:v>Prestation maintenance sur machines</c:v>
              </c:pt>
              <c:pt idx="6">
                <c:v>Montres Divers</c:v>
              </c:pt>
              <c:pt idx="7">
                <c:v>Bijouterie Argent</c:v>
              </c:pt>
              <c:pt idx="8">
                <c:v>Frais et accessoires</c:v>
              </c:pt>
            </c:strLit>
          </c:cat>
          <c:val>
            <c:numLit>
              <c:formatCode>General</c:formatCode>
              <c:ptCount val="9"/>
              <c:pt idx="0">
                <c:v>183626.62</c:v>
              </c:pt>
              <c:pt idx="1">
                <c:v>20740</c:v>
              </c:pt>
              <c:pt idx="2">
                <c:v>19145.32</c:v>
              </c:pt>
              <c:pt idx="3">
                <c:v>2079.5500000000002</c:v>
              </c:pt>
              <c:pt idx="4">
                <c:v>1830</c:v>
              </c:pt>
              <c:pt idx="5">
                <c:v>1180</c:v>
              </c:pt>
              <c:pt idx="6">
                <c:v>818.4</c:v>
              </c:pt>
              <c:pt idx="7">
                <c:v>636.12</c:v>
              </c:pt>
              <c:pt idx="8">
                <c:v>24.94</c:v>
              </c:pt>
            </c:numLit>
          </c:val>
          <c:extLst>
            <c:ext xmlns:c16="http://schemas.microsoft.com/office/drawing/2014/chart" uri="{C3380CC4-5D6E-409C-BE32-E72D297353CC}">
              <c16:uniqueId val="{00000001-57A4-415C-A3EB-B1CF54496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211008"/>
        <c:axId val="915577776"/>
      </c:barChart>
      <c:catAx>
        <c:axId val="114321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/>
            </a:pPr>
            <a:endParaRPr lang="fr-FR"/>
          </a:p>
        </c:txPr>
        <c:crossAx val="915577776"/>
        <c:crosses val="autoZero"/>
        <c:auto val="1"/>
        <c:lblAlgn val="ctr"/>
        <c:lblOffset val="100"/>
        <c:noMultiLvlLbl val="0"/>
      </c:catAx>
      <c:valAx>
        <c:axId val="915577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143211008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988650305319186E-2"/>
          <c:y val="5.3333333333333337E-2"/>
          <c:w val="0.88276151770356648"/>
          <c:h val="0.70523884514435697"/>
        </c:manualLayout>
      </c:layout>
      <c:lineChart>
        <c:grouping val="standard"/>
        <c:varyColors val="0"/>
        <c:ser>
          <c:idx val="0"/>
          <c:order val="0"/>
          <c:tx>
            <c:v>Panier Moyen</c:v>
          </c:tx>
          <c:spPr>
            <a:ln>
              <a:solidFill>
                <a:srgbClr val="01B8B4"/>
              </a:solidFill>
            </a:ln>
          </c:spPr>
          <c:marker>
            <c:symbol val="circle"/>
            <c:size val="8"/>
            <c:spPr>
              <a:solidFill>
                <a:srgbClr val="00DC00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PANDAN    Tiffany</c:v>
              </c:pt>
              <c:pt idx="1">
                <c:v>RANDOR    Rémi</c:v>
              </c:pt>
              <c:pt idx="2">
                <c:v>GENDRON    Bernard</c:v>
              </c:pt>
            </c:strLit>
          </c:cat>
          <c:val>
            <c:numLit>
              <c:formatCode>General</c:formatCode>
              <c:ptCount val="3"/>
              <c:pt idx="0">
                <c:v>155975.07999999999</c:v>
              </c:pt>
              <c:pt idx="1">
                <c:v>7742.9</c:v>
              </c:pt>
              <c:pt idx="2">
                <c:v>6040.73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D8CC-41AB-A827-1D0DD13F6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94111"/>
        <c:axId val="1098197855"/>
      </c:lineChart>
      <c:catAx>
        <c:axId val="1098194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3300000"/>
          <a:lstStyle/>
          <a:p>
            <a:pPr>
              <a:defRPr sz="900"/>
            </a:pPr>
            <a:endParaRPr lang="fr-FR"/>
          </a:p>
        </c:txPr>
        <c:crossAx val="1098197855"/>
        <c:crosses val="autoZero"/>
        <c:auto val="1"/>
        <c:lblAlgn val="ctr"/>
        <c:lblOffset val="100"/>
        <c:noMultiLvlLbl val="0"/>
      </c:catAx>
      <c:valAx>
        <c:axId val="1098197855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fr-FR"/>
          </a:p>
        </c:txPr>
        <c:crossAx val="1098194111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C9BE23-C9A8-4612-B895-BE7257025200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125072C-7A19-40DA-957B-2AC2782226CC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1C9B9A9B-9848-45CB-A069-76BC1318A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8B7C113-2C40-4210-9989-CBA66E5F4EF7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B021B39D-0A71-4F67-A341-9A13AF02FA9B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9528</xdr:colOff>
      <xdr:row>9</xdr:row>
      <xdr:rowOff>371952</xdr:rowOff>
    </xdr:from>
    <xdr:to>
      <xdr:col>3</xdr:col>
      <xdr:colOff>1166812</xdr:colOff>
      <xdr:row>28</xdr:row>
      <xdr:rowOff>11906</xdr:rowOff>
    </xdr:to>
    <xdr:graphicFrame macro="">
      <xdr:nvGraphicFramePr>
        <xdr:cNvPr id="21" name="Graphique_AS8">
          <a:extLst>
            <a:ext uri="{FF2B5EF4-FFF2-40B4-BE49-F238E27FC236}">
              <a16:creationId xmlns:a16="http://schemas.microsoft.com/office/drawing/2014/main" id="{F0D5140F-B900-496B-8F7F-1856263FC4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33335</xdr:colOff>
      <xdr:row>41</xdr:row>
      <xdr:rowOff>171450</xdr:rowOff>
    </xdr:from>
    <xdr:to>
      <xdr:col>7</xdr:col>
      <xdr:colOff>916781</xdr:colOff>
      <xdr:row>68</xdr:row>
      <xdr:rowOff>90487</xdr:rowOff>
    </xdr:to>
    <xdr:graphicFrame macro="">
      <xdr:nvGraphicFramePr>
        <xdr:cNvPr id="22" name="Graphique_AU8">
          <a:extLst>
            <a:ext uri="{FF2B5EF4-FFF2-40B4-BE49-F238E27FC236}">
              <a16:creationId xmlns:a16="http://schemas.microsoft.com/office/drawing/2014/main" id="{3C552694-0E17-4C50-B9F7-5F36106E64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59530</xdr:colOff>
      <xdr:row>9</xdr:row>
      <xdr:rowOff>353854</xdr:rowOff>
    </xdr:from>
    <xdr:to>
      <xdr:col>12</xdr:col>
      <xdr:colOff>369094</xdr:colOff>
      <xdr:row>33</xdr:row>
      <xdr:rowOff>202406</xdr:rowOff>
    </xdr:to>
    <xdr:graphicFrame macro="">
      <xdr:nvGraphicFramePr>
        <xdr:cNvPr id="23" name="Graphique_AW8">
          <a:extLst>
            <a:ext uri="{FF2B5EF4-FFF2-40B4-BE49-F238E27FC236}">
              <a16:creationId xmlns:a16="http://schemas.microsoft.com/office/drawing/2014/main" id="{0DF32FD1-11A1-4728-AB16-ABC2C4326B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71437</xdr:colOff>
      <xdr:row>41</xdr:row>
      <xdr:rowOff>154781</xdr:rowOff>
    </xdr:from>
    <xdr:to>
      <xdr:col>15</xdr:col>
      <xdr:colOff>988218</xdr:colOff>
      <xdr:row>68</xdr:row>
      <xdr:rowOff>83344</xdr:rowOff>
    </xdr:to>
    <xdr:graphicFrame macro="">
      <xdr:nvGraphicFramePr>
        <xdr:cNvPr id="2" name="Graphique_AX8">
          <a:extLst>
            <a:ext uri="{FF2B5EF4-FFF2-40B4-BE49-F238E27FC236}">
              <a16:creationId xmlns:a16="http://schemas.microsoft.com/office/drawing/2014/main" id="{5409A635-9CED-48D4-A7B6-F3A8188070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CC39AB-3998-42C7-A3BB-280EA6B800D0}" name="TableauN10" displayName="TableauN10" ref="N11:P25" totalsRowCount="1" headerRowDxfId="8" dataDxfId="7" totalsRowDxfId="6">
  <autoFilter ref="N11:P24" xr:uid="{BDCC39AB-3998-42C7-A3BB-280EA6B800D0}"/>
  <tableColumns count="3">
    <tableColumn id="1" xr3:uid="{6573C5BB-61BC-4BE1-9821-3EC6E18F3D10}" name="N° de pièce" totalsRowLabel="Total" dataDxfId="5" totalsRowDxfId="4"/>
    <tableColumn id="2" xr3:uid="{30499C6E-8B21-45B0-87AB-0DF7931F7F08}" name="Intitulé Client" dataDxfId="3" totalsRowDxfId="2"/>
    <tableColumn id="3" xr3:uid="{6229495C-5EEE-4256-B355-1AEA3EA4A03A}" name="CA HT Net" totalsRowFunction="sum" dataDxfId="1" totalsRow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EA83-D9FE-4CA2-8BB8-5DD80538A30C}">
  <dimension ref="A1:AJ44"/>
  <sheetViews>
    <sheetView showGridLines="0" tabSelected="1" zoomScale="85" zoomScaleNormal="85" workbookViewId="0">
      <selection activeCell="K6" sqref="K6"/>
    </sheetView>
  </sheetViews>
  <sheetFormatPr baseColWidth="10" defaultRowHeight="16.8" x14ac:dyDescent="0.4"/>
  <cols>
    <col min="19" max="23" width="8.5" customWidth="1"/>
  </cols>
  <sheetData>
    <row r="1" spans="1:36" ht="15" customHeight="1" x14ac:dyDescent="0.4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9"/>
      <c r="O1" s="30"/>
      <c r="P1" s="28"/>
      <c r="Q1" s="28"/>
      <c r="R1" s="29"/>
      <c r="S1" s="30"/>
      <c r="T1" s="28"/>
      <c r="U1" s="28"/>
      <c r="V1" s="29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 ht="49.2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7"/>
      <c r="L2" s="28"/>
      <c r="M2" s="28"/>
      <c r="N2" s="32"/>
      <c r="O2" s="30"/>
      <c r="P2" s="28"/>
      <c r="Q2" s="28"/>
      <c r="R2" s="32"/>
      <c r="S2" s="30"/>
      <c r="T2" s="28"/>
      <c r="U2" s="28"/>
      <c r="V2" s="32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</row>
    <row r="3" spans="1:36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5" spans="1:36" ht="22.8" customHeight="1" x14ac:dyDescent="0.4"/>
    <row r="7" spans="1:36" ht="21" x14ac:dyDescent="0.4">
      <c r="B7" s="35" t="s">
        <v>45</v>
      </c>
    </row>
    <row r="8" spans="1:36" ht="21.6" x14ac:dyDescent="0.4">
      <c r="B8" s="23"/>
    </row>
    <row r="9" spans="1:36" ht="21.6" x14ac:dyDescent="0.4">
      <c r="B9" s="23"/>
    </row>
    <row r="10" spans="1:36" ht="21.6" x14ac:dyDescent="0.4">
      <c r="B10" s="23"/>
    </row>
    <row r="11" spans="1:36" ht="21.6" x14ac:dyDescent="0.4">
      <c r="B11" s="23"/>
    </row>
    <row r="12" spans="1:36" ht="21" x14ac:dyDescent="0.4">
      <c r="B12" s="35" t="s">
        <v>46</v>
      </c>
    </row>
    <row r="13" spans="1:36" ht="21.6" x14ac:dyDescent="0.4">
      <c r="B13" s="23"/>
    </row>
    <row r="14" spans="1:36" ht="21.6" x14ac:dyDescent="0.4">
      <c r="B14" s="23"/>
    </row>
    <row r="15" spans="1:36" ht="21.6" x14ac:dyDescent="0.4">
      <c r="B15" s="23"/>
    </row>
    <row r="16" spans="1:36" ht="21.6" x14ac:dyDescent="0.4">
      <c r="B16" s="23"/>
    </row>
    <row r="17" spans="1:36" ht="21" x14ac:dyDescent="0.4">
      <c r="B17" s="35" t="s">
        <v>47</v>
      </c>
    </row>
    <row r="22" spans="1:36" ht="15" customHeight="1" x14ac:dyDescent="0.4">
      <c r="A22" s="33" t="s">
        <v>48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5" customHeight="1" x14ac:dyDescent="0.4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t="15" customHeight="1" x14ac:dyDescent="0.4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t="15" customHeight="1" x14ac:dyDescent="0.4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t="15" customHeight="1" x14ac:dyDescent="0.4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t="15" customHeight="1" x14ac:dyDescent="0.4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t="15" customHeight="1" x14ac:dyDescent="0.4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t="7.5" customHeight="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x14ac:dyDescent="0.4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x14ac:dyDescent="0.4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x14ac:dyDescent="0.4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x14ac:dyDescent="0.4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x14ac:dyDescent="0.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x14ac:dyDescent="0.4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x14ac:dyDescent="0.4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x14ac:dyDescent="0.4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x14ac:dyDescent="0.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x14ac:dyDescent="0.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spans="1:36" x14ac:dyDescent="0.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</row>
    <row r="41" spans="1:36" x14ac:dyDescent="0.4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</row>
    <row r="42" spans="1:36" x14ac:dyDescent="0.4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</row>
    <row r="43" spans="1:36" x14ac:dyDescent="0.4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</row>
    <row r="44" spans="1:36" x14ac:dyDescent="0.4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X40"/>
  <sheetViews>
    <sheetView showGridLines="0" zoomScale="80" zoomScaleNormal="80" workbookViewId="0">
      <pane ySplit="1" topLeftCell="A2" activePane="bottomLeft" state="frozen"/>
      <selection pane="bottomLeft" activeCell="Q12" sqref="Q12"/>
    </sheetView>
  </sheetViews>
  <sheetFormatPr baseColWidth="10" defaultRowHeight="16.8" x14ac:dyDescent="0.4"/>
  <cols>
    <col min="1" max="1" width="21.09765625" customWidth="1"/>
    <col min="2" max="2" width="19.19921875" customWidth="1"/>
    <col min="3" max="3" width="22.8984375" customWidth="1"/>
    <col min="4" max="4" width="16.3984375" customWidth="1"/>
    <col min="5" max="5" width="14.5" customWidth="1"/>
    <col min="6" max="6" width="12.3984375" customWidth="1"/>
    <col min="7" max="7" width="24.69921875" customWidth="1"/>
    <col min="8" max="9" width="12.3984375" customWidth="1"/>
    <col min="10" max="10" width="24.69921875" customWidth="1"/>
    <col min="11" max="12" width="12.3984375" customWidth="1"/>
    <col min="13" max="13" width="16.3984375" customWidth="1"/>
    <col min="14" max="14" width="14.3984375" customWidth="1"/>
    <col min="15" max="15" width="19.5" customWidth="1"/>
    <col min="16" max="16" width="14.3984375" customWidth="1"/>
    <col min="17" max="17" width="24.5" customWidth="1"/>
    <col min="18" max="40" width="14.3984375" customWidth="1"/>
    <col min="41" max="43" width="15.09765625" customWidth="1"/>
  </cols>
  <sheetData>
    <row r="1" spans="1:50" ht="72" customHeight="1" x14ac:dyDescent="0.4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AR1" t="s">
        <v>1</v>
      </c>
      <c r="AS1" s="6"/>
      <c r="AT1" s="7" t="s">
        <v>2</v>
      </c>
      <c r="AU1" s="8" t="e">
        <f>H7*100+1&amp;".."&amp;H7*100+#REF!</f>
        <v>#VALUE!</v>
      </c>
      <c r="AV1" s="6"/>
      <c r="AW1" s="6"/>
    </row>
    <row r="2" spans="1:50" ht="19.2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S2" s="6"/>
      <c r="AT2" s="6"/>
      <c r="AU2" s="6"/>
      <c r="AV2" s="6"/>
      <c r="AW2" s="6"/>
    </row>
    <row r="3" spans="1:50" ht="19.2" customHeight="1" x14ac:dyDescent="0.4">
      <c r="A3" s="3"/>
      <c r="AS3" s="6"/>
      <c r="AT3" s="6"/>
      <c r="AU3" s="6"/>
      <c r="AV3" s="6"/>
      <c r="AW3" s="6"/>
    </row>
    <row r="4" spans="1:50" ht="43.2" customHeight="1" thickBot="1" x14ac:dyDescent="0.45">
      <c r="A4" s="3"/>
      <c r="D4" s="16" t="s">
        <v>10</v>
      </c>
      <c r="E4" s="16"/>
      <c r="F4" s="16"/>
      <c r="G4" s="16"/>
      <c r="H4" s="16"/>
      <c r="I4" s="16"/>
      <c r="J4" s="16"/>
      <c r="K4" s="16"/>
      <c r="L4" s="16"/>
      <c r="M4" s="16"/>
      <c r="N4" s="2"/>
      <c r="O4" s="2"/>
      <c r="AS4" s="6"/>
      <c r="AT4" s="6"/>
      <c r="AU4" s="6"/>
      <c r="AV4" s="6"/>
      <c r="AW4" s="6"/>
    </row>
    <row r="5" spans="1:50" s="2" customFormat="1" ht="36" customHeight="1" x14ac:dyDescent="0.4">
      <c r="AR5" s="2" t="s">
        <v>1</v>
      </c>
      <c r="AS5" s="9"/>
      <c r="AT5" s="9"/>
      <c r="AU5" s="9"/>
      <c r="AV5" s="9"/>
      <c r="AW5" s="9"/>
    </row>
    <row r="6" spans="1:50" ht="30.6" customHeight="1" x14ac:dyDescent="0.4">
      <c r="E6" s="21" t="s">
        <v>8</v>
      </c>
      <c r="F6" s="21"/>
      <c r="H6" s="21" t="s">
        <v>11</v>
      </c>
      <c r="I6" s="21"/>
      <c r="J6" s="10"/>
      <c r="K6" s="21" t="s">
        <v>9</v>
      </c>
      <c r="L6" s="21"/>
      <c r="AR6" t="s">
        <v>1</v>
      </c>
      <c r="AS6" s="6"/>
      <c r="AT6" s="6"/>
      <c r="AU6" s="6"/>
      <c r="AV6" s="6"/>
      <c r="AW6" s="6"/>
    </row>
    <row r="7" spans="1:50" ht="30.6" customHeight="1" x14ac:dyDescent="0.4">
      <c r="E7" s="22" t="s">
        <v>21</v>
      </c>
      <c r="F7" s="22"/>
      <c r="H7" s="22" t="s">
        <v>36</v>
      </c>
      <c r="I7" s="22"/>
      <c r="J7" s="10"/>
      <c r="K7" s="22" t="s">
        <v>0</v>
      </c>
      <c r="L7" s="22"/>
      <c r="AR7" t="s">
        <v>1</v>
      </c>
      <c r="AS7" s="18" t="s">
        <v>3</v>
      </c>
      <c r="AT7" s="19"/>
      <c r="AU7" s="19"/>
      <c r="AV7" s="19"/>
      <c r="AW7" s="20"/>
    </row>
    <row r="8" spans="1:50" ht="33" customHeight="1" x14ac:dyDescent="0.4">
      <c r="AR8" t="s">
        <v>1</v>
      </c>
      <c r="AS8" t="str">
        <f>_xll.Assistant.XL.RIK_AG("INF12_0_3_0_0_0_0_D=0x0;INF01@E=0,S=1002|1014,G=0,T=0_0,P=-1@E=1,S=1140@@@R=A,S=1163,V={0}:R=B,S=5,V={1}:R=C,S=1203,V=OUI:R=D,S=1118,V=Facture..Facture comptabilisée:R=E,S=1145,V={2}:",$E$7,$H$7,$K$7)</f>
        <v/>
      </c>
      <c r="AU8" t="str">
        <f>_xll.Assistant.XL.RIK_AG("INF12_0_0_0_0_0_0_D=0x0;INF01@E=0,S=1001|1035,G=0,T=0_1,P=-1@E=1,S=1204@@@R=A,S=1163,V={0}:R=B,S=1118,V=Facture,Facture comptabilisée:R=C,S=5,V={1}:R=D,S=1145,V={2}:",$E$7,$H$7,$K$7)</f>
        <v/>
      </c>
      <c r="AW8" t="str">
        <f>_xll.Assistant.XL.RIK_AG("INF12_0_0_0_0_0_0_D=0x0;INF01@E=0,S=1001|1035,G=0,T=1_1,P=-1@E=1,S=1140@@@R=A,S=1163,V={0}:R=B,S=1118,V=Facture..Facture comptabilisée:R=C,S=1145,V={1}:R=D,S=1203,V=OUI:R=E,S=5,V={2}:",$E$7,$K$7,$H$7)</f>
        <v/>
      </c>
      <c r="AX8" t="str">
        <f>_xll.Assistant.XL.RIK_AG("INF12_0_0_0_0_0_0_D=0x0;INF01@E=0,S=1145,G=0,T=1_1,P=-1@L=Panier Moyen,E=0,F=CASE WHEN [1165] = 0 THEN 0 ELSE [1140]/[1165] END,Y=1@@@R=A,S=1163,V={0}:R=B,S=1118,V=Facture,Facture comptabilisée:R=C,S=5,V={1}:R=D,S=1145,V={2}:",$E$7,$H$7,$K$7)</f>
        <v/>
      </c>
    </row>
    <row r="9" spans="1:50" s="11" customFormat="1" ht="39.6" customHeight="1" x14ac:dyDescent="0.45">
      <c r="B9" s="15" t="s">
        <v>14</v>
      </c>
      <c r="F9" s="15" t="s">
        <v>12</v>
      </c>
      <c r="N9" s="15" t="s">
        <v>35</v>
      </c>
    </row>
    <row r="10" spans="1:50" ht="30.6" customHeight="1" x14ac:dyDescent="0.4">
      <c r="G10" s="1"/>
      <c r="H10" s="1"/>
      <c r="N10" t="str">
        <f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20,F,N_0_0_1_D=14x3;INF01@E=0,S=1074,G=0,T=0,P=0,O=NF='Texte'_B='0'_U='0'_I='0'_FN='Calibri'_FS='10'_FC='#000000'_BC='#FFFFFF'_AH='1'_AV='1'_Br=[]_BrS='0'_BrC='#FFFFFF'_WpT='0"&amp;"':E=0,S=1002|1002,G=0,T=0,P=0,O=NF='Texte'_B='0'_U='0'_I='0'_FN='Calibri'_FS='10'_FC='#000000'_BC='#FFFFFF'_AH='1'_AV='1'_Br=[]_BrS='0'_BrC='#FFFFFF'_WpT='0':E=1,S=1140,G=0,T=1,P=1,O=NF='Nombre'_B='0'_U='0'_I='0'_FN='Cal"&amp;"ibri'_FS='10'_FC='#000000'_BC='#FFFFFF'_AH='3'_AV='1'_Br=[]_BrS='0'_BrC='#FFFFFF'_WpT='0':@R=A,S=1163,V={0}:R=B,S=5,V={1}:R=C,S=1145,V={2}:R=D,S=1118,V=Facture,Facture comptabilisée:",$E$7,$H$7,$K$7)</f>
        <v/>
      </c>
      <c r="AR10" t="s">
        <v>1</v>
      </c>
    </row>
    <row r="11" spans="1:50" s="12" customFormat="1" ht="20.25" customHeight="1" x14ac:dyDescent="0.4">
      <c r="N11" s="12" t="s">
        <v>15</v>
      </c>
      <c r="O11" s="12" t="s">
        <v>16</v>
      </c>
      <c r="P11" s="12" t="s">
        <v>17</v>
      </c>
      <c r="AR11" s="12" t="s">
        <v>1</v>
      </c>
      <c r="AS11" s="12" t="s">
        <v>5</v>
      </c>
      <c r="AU11" s="12" t="s">
        <v>4</v>
      </c>
      <c r="AW11" s="12" t="s">
        <v>6</v>
      </c>
    </row>
    <row r="12" spans="1:50" s="12" customFormat="1" ht="20.25" customHeight="1" x14ac:dyDescent="0.4">
      <c r="N12" s="13" t="s">
        <v>37</v>
      </c>
      <c r="O12" s="13" t="s">
        <v>18</v>
      </c>
      <c r="P12" s="14">
        <v>79086</v>
      </c>
      <c r="AR12" s="12" t="s">
        <v>1</v>
      </c>
    </row>
    <row r="13" spans="1:50" s="12" customFormat="1" ht="20.25" customHeight="1" x14ac:dyDescent="0.4">
      <c r="N13" s="13" t="s">
        <v>38</v>
      </c>
      <c r="O13" s="13" t="s">
        <v>18</v>
      </c>
      <c r="P13" s="14">
        <v>72630</v>
      </c>
      <c r="AR13" s="12" t="s">
        <v>1</v>
      </c>
    </row>
    <row r="14" spans="1:50" s="12" customFormat="1" ht="20.25" customHeight="1" x14ac:dyDescent="0.4">
      <c r="N14" s="13" t="s">
        <v>22</v>
      </c>
      <c r="O14" s="13" t="s">
        <v>23</v>
      </c>
      <c r="P14" s="14">
        <v>26499.98</v>
      </c>
      <c r="AR14" s="12" t="s">
        <v>1</v>
      </c>
    </row>
    <row r="15" spans="1:50" s="12" customFormat="1" ht="20.25" customHeight="1" x14ac:dyDescent="0.4">
      <c r="N15" s="13" t="s">
        <v>24</v>
      </c>
      <c r="O15" s="13" t="s">
        <v>25</v>
      </c>
      <c r="P15" s="14">
        <v>19240</v>
      </c>
      <c r="AR15" s="12" t="s">
        <v>1</v>
      </c>
    </row>
    <row r="16" spans="1:50" s="12" customFormat="1" ht="20.25" customHeight="1" x14ac:dyDescent="0.4">
      <c r="N16" s="13" t="s">
        <v>26</v>
      </c>
      <c r="O16" s="13" t="s">
        <v>27</v>
      </c>
      <c r="P16" s="14">
        <v>18345.32</v>
      </c>
      <c r="AR16" s="12" t="s">
        <v>1</v>
      </c>
    </row>
    <row r="17" spans="14:44" s="12" customFormat="1" ht="20.25" customHeight="1" x14ac:dyDescent="0.4">
      <c r="N17" s="13" t="s">
        <v>28</v>
      </c>
      <c r="O17" s="13" t="s">
        <v>29</v>
      </c>
      <c r="P17" s="14">
        <v>4692.29</v>
      </c>
      <c r="AR17" s="12" t="s">
        <v>1</v>
      </c>
    </row>
    <row r="18" spans="14:44" s="12" customFormat="1" ht="20.25" customHeight="1" x14ac:dyDescent="0.4">
      <c r="N18" s="13" t="s">
        <v>39</v>
      </c>
      <c r="O18" s="13" t="s">
        <v>40</v>
      </c>
      <c r="P18" s="14">
        <v>2430</v>
      </c>
      <c r="AR18" s="12" t="s">
        <v>1</v>
      </c>
    </row>
    <row r="19" spans="14:44" s="12" customFormat="1" ht="20.25" customHeight="1" x14ac:dyDescent="0.4">
      <c r="N19" s="13" t="s">
        <v>41</v>
      </c>
      <c r="O19" s="13" t="s">
        <v>34</v>
      </c>
      <c r="P19" s="14">
        <v>2158.56</v>
      </c>
      <c r="AR19" s="12" t="s">
        <v>1</v>
      </c>
    </row>
    <row r="20" spans="14:44" s="12" customFormat="1" ht="20.25" customHeight="1" x14ac:dyDescent="0.4">
      <c r="N20" s="13" t="s">
        <v>42</v>
      </c>
      <c r="O20" s="13" t="s">
        <v>31</v>
      </c>
      <c r="P20" s="14">
        <v>1857.92</v>
      </c>
      <c r="AR20" s="12" t="s">
        <v>1</v>
      </c>
    </row>
    <row r="21" spans="14:44" s="12" customFormat="1" ht="20.25" customHeight="1" x14ac:dyDescent="0.4">
      <c r="N21" s="13" t="s">
        <v>30</v>
      </c>
      <c r="O21" s="13" t="s">
        <v>31</v>
      </c>
      <c r="P21" s="14">
        <v>1760.88</v>
      </c>
      <c r="AR21" s="12" t="s">
        <v>1</v>
      </c>
    </row>
    <row r="22" spans="14:44" s="12" customFormat="1" ht="20.25" customHeight="1" x14ac:dyDescent="0.4">
      <c r="N22" s="13" t="s">
        <v>32</v>
      </c>
      <c r="O22" s="13" t="s">
        <v>18</v>
      </c>
      <c r="P22" s="14">
        <v>590</v>
      </c>
      <c r="AR22" s="12" t="s">
        <v>1</v>
      </c>
    </row>
    <row r="23" spans="14:44" x14ac:dyDescent="0.4">
      <c r="N23" s="13" t="s">
        <v>33</v>
      </c>
      <c r="O23" s="13" t="s">
        <v>34</v>
      </c>
      <c r="P23" s="14">
        <v>590</v>
      </c>
      <c r="AR23" t="s">
        <v>1</v>
      </c>
    </row>
    <row r="24" spans="14:44" x14ac:dyDescent="0.4">
      <c r="N24" s="13" t="s">
        <v>43</v>
      </c>
      <c r="O24" s="13" t="s">
        <v>40</v>
      </c>
      <c r="P24" s="14">
        <v>200</v>
      </c>
      <c r="AR24" t="s">
        <v>1</v>
      </c>
    </row>
    <row r="25" spans="14:44" x14ac:dyDescent="0.4">
      <c r="N25" s="12" t="s">
        <v>19</v>
      </c>
      <c r="O25" s="12"/>
      <c r="P25" s="14">
        <f>SUBTOTAL(109,TableauN10[CA HT Net])</f>
        <v>230080.95000000004</v>
      </c>
      <c r="AR25" t="s">
        <v>1</v>
      </c>
    </row>
    <row r="26" spans="14:44" x14ac:dyDescent="0.4">
      <c r="AR26" t="s">
        <v>1</v>
      </c>
    </row>
    <row r="27" spans="14:44" x14ac:dyDescent="0.4">
      <c r="AR27" t="s">
        <v>1</v>
      </c>
    </row>
    <row r="28" spans="14:44" x14ac:dyDescent="0.4">
      <c r="AR28" t="s">
        <v>1</v>
      </c>
    </row>
    <row r="29" spans="14:44" x14ac:dyDescent="0.4">
      <c r="AR29" t="s">
        <v>1</v>
      </c>
    </row>
    <row r="30" spans="14:44" x14ac:dyDescent="0.4">
      <c r="AR30" t="s">
        <v>1</v>
      </c>
    </row>
    <row r="31" spans="14:44" x14ac:dyDescent="0.4">
      <c r="AR31" t="s">
        <v>1</v>
      </c>
    </row>
    <row r="32" spans="14:44" x14ac:dyDescent="0.4">
      <c r="AR32" t="s">
        <v>1</v>
      </c>
    </row>
    <row r="33" spans="2:44" x14ac:dyDescent="0.4">
      <c r="AR33" t="s">
        <v>1</v>
      </c>
    </row>
    <row r="34" spans="2:44" x14ac:dyDescent="0.4">
      <c r="AR34" t="s">
        <v>1</v>
      </c>
    </row>
    <row r="35" spans="2:44" x14ac:dyDescent="0.4">
      <c r="AR35" t="s">
        <v>1</v>
      </c>
    </row>
    <row r="36" spans="2:44" x14ac:dyDescent="0.4">
      <c r="AR36" t="s">
        <v>1</v>
      </c>
    </row>
    <row r="37" spans="2:44" ht="8.25" customHeight="1" x14ac:dyDescent="0.4">
      <c r="AR37" t="s">
        <v>1</v>
      </c>
    </row>
    <row r="38" spans="2:44" ht="8.25" customHeight="1" x14ac:dyDescent="0.4">
      <c r="AR38" t="s">
        <v>1</v>
      </c>
    </row>
    <row r="39" spans="2:44" ht="8.25" customHeight="1" x14ac:dyDescent="0.4">
      <c r="AR39" t="s">
        <v>1</v>
      </c>
    </row>
    <row r="40" spans="2:44" ht="20.399999999999999" x14ac:dyDescent="0.45">
      <c r="B40" s="15" t="s">
        <v>13</v>
      </c>
      <c r="J40" s="15" t="s">
        <v>20</v>
      </c>
      <c r="AR40" t="s">
        <v>1</v>
      </c>
    </row>
  </sheetData>
  <mergeCells count="9">
    <mergeCell ref="D4:M4"/>
    <mergeCell ref="A1:Q1"/>
    <mergeCell ref="AS7:AW7"/>
    <mergeCell ref="E6:F6"/>
    <mergeCell ref="E7:F7"/>
    <mergeCell ref="H6:I6"/>
    <mergeCell ref="H7:I7"/>
    <mergeCell ref="K6:L6"/>
    <mergeCell ref="K7:L7"/>
  </mergeCells>
  <pageMargins left="0.7" right="0.7" top="0.75" bottom="0.75" header="0.3" footer="0.3"/>
  <pageSetup paperSize="9" scale="38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5599-3C74-4A1B-94A5-3226559AC0FE}">
  <dimension ref="A1"/>
  <sheetViews>
    <sheetView workbookViewId="0"/>
  </sheetViews>
  <sheetFormatPr baseColWidth="10" defaultRowHeight="16.8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Analyse Représentant</vt:lpstr>
      <vt:lpstr>'Analyse Représentant'!Zone_d_impression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PICOT</dc:creator>
  <cp:lastModifiedBy>Lauren QUEMARD</cp:lastModifiedBy>
  <dcterms:created xsi:type="dcterms:W3CDTF">2017-10-10T14:24:08Z</dcterms:created>
  <dcterms:modified xsi:type="dcterms:W3CDTF">2023-05-03T14:46:25Z</dcterms:modified>
</cp:coreProperties>
</file>